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AM20" i="3" l="1"/>
  <c r="K23" i="3"/>
  <c r="I23" i="3" l="1"/>
  <c r="E23" i="3"/>
  <c r="G23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L22" i="3" l="1"/>
  <c r="AN19" i="3" s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7" i="3"/>
  <c r="N7" i="3" s="1"/>
  <c r="L23" i="3"/>
  <c r="L20" i="3"/>
  <c r="AN17" i="3" s="1"/>
  <c r="L19" i="3"/>
  <c r="AN16" i="3" s="1"/>
  <c r="L16" i="3"/>
  <c r="AN13" i="3" s="1"/>
  <c r="L15" i="3"/>
  <c r="L12" i="3"/>
  <c r="AN9" i="3" s="1"/>
  <c r="L11" i="3"/>
  <c r="AN8" i="3" s="1"/>
  <c r="L8" i="3"/>
  <c r="AN5" i="3" s="1"/>
  <c r="L7" i="3"/>
  <c r="AN4" i="3" s="1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AL24" i="3"/>
  <c r="AN12" i="3"/>
  <c r="F19" i="3" l="1"/>
  <c r="F11" i="3"/>
  <c r="F20" i="3"/>
  <c r="F12" i="3"/>
  <c r="F17" i="3"/>
  <c r="F9" i="3"/>
  <c r="F18" i="3"/>
  <c r="F10" i="3"/>
  <c r="L9" i="3"/>
  <c r="AN6" i="3" s="1"/>
  <c r="L13" i="3"/>
  <c r="AN10" i="3" s="1"/>
  <c r="L17" i="3"/>
  <c r="AN14" i="3" s="1"/>
  <c r="L21" i="3"/>
  <c r="AN18" i="3" s="1"/>
  <c r="H23" i="3"/>
  <c r="F15" i="3"/>
  <c r="F7" i="3"/>
  <c r="F16" i="3"/>
  <c r="F8" i="3"/>
  <c r="L10" i="3"/>
  <c r="AN7" i="3" s="1"/>
  <c r="L14" i="3"/>
  <c r="AN11" i="3" s="1"/>
  <c r="L18" i="3"/>
  <c r="AN15" i="3" s="1"/>
</calcChain>
</file>

<file path=xl/sharedStrings.xml><?xml version="1.0" encoding="utf-8"?>
<sst xmlns="http://schemas.openxmlformats.org/spreadsheetml/2006/main" count="68" uniqueCount="60">
  <si>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</si>
  <si>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</si>
  <si>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</si>
  <si>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</si>
  <si>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</si>
  <si>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</si>
  <si>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</si>
  <si>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</si>
  <si>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</si>
  <si>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</si>
  <si>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</si>
  <si>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</si>
  <si>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</si>
  <si>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</si>
  <si>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</si>
  <si>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</si>
  <si>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</si>
  <si>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</si>
  <si>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</si>
  <si>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</si>
  <si>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</si>
  <si>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</si>
  <si>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</si>
  <si>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2013-2014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</si>
  <si>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</si>
  <si>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</si>
  <si>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</si>
  <si>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</si>
  <si>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</si>
  <si>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</si>
  <si>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</si>
  <si>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</si>
  <si>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</si>
  <si>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</si>
  <si>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</si>
  <si>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</si>
  <si>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</si>
  <si>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</si>
  <si>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</si>
  <si>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</si>
  <si>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</si>
  <si>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</si>
  <si>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</si>
  <si>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</si>
  <si>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</si>
  <si>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</si>
  <si>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</si>
  <si>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</si>
  <si>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</si>
  <si>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</si>
  <si>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</si>
  <si>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</si>
  <si>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</si>
  <si>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</si>
  <si>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Σεπτέμβριος 2014</t>
  </si>
  <si>
    <r>
      <t>Σεπτέμβ</t>
    </r>
    <r>
      <rPr>
        <b/>
        <sz val="10"/>
        <rFont val="Arial"/>
        <family val="2"/>
        <charset val="161"/>
      </rPr>
      <t xml:space="preserve">ριος-Οκτώβριος 2014 </t>
    </r>
  </si>
  <si>
    <t>Οκτώβριος 2013</t>
  </si>
  <si>
    <t>Οκτώβριος 2014</t>
  </si>
  <si>
    <t xml:space="preserve">            Ετήσια μεταβολή, Οκτώβριος 2013-2014 και μηνιαία μεταβολή</t>
  </si>
  <si>
    <t xml:space="preserve">            Σεπτέμβριος-Οκτώβριος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</si>
</sst>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b/>
      <sz val="10"/>
      <color indexed="10"/>
      <name val="Arial Greek"/>
    </font>
    <font>
      <b/>
      <sz val="10"/>
      <color indexed="10"/>
      <name val="Arial"/>
      <family val="2"/>
      <charset val="161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b/>
      <sz val="4"/>
      <name val="Arial"/>
      <family val="2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"/>
      <charset val="161"/>
    </font>
    <font>
      <sz val="12"/>
      <name val="Calibri"/>
      <family val="2"/>
    </font>
    <font>
      <sz val="10"/>
      <name val="Arial"/>
    </font>
    <font>
      <sz val="10"/>
      <name val="Arial Greek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/>
    <xf numFmtId="0" fontId="10" fillId="0" borderId="5" xfId="0" applyFont="1" applyBorder="1"/>
    <xf numFmtId="0" fontId="11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9" fontId="13" fillId="0" borderId="0" xfId="0" applyNumberFormat="1" applyFont="1" applyBorder="1"/>
    <xf numFmtId="3" fontId="15" fillId="0" borderId="0" xfId="0" applyNumberFormat="1" applyFont="1" applyBorder="1"/>
    <xf numFmtId="164" fontId="15" fillId="0" borderId="0" xfId="0" applyNumberFormat="1" applyFont="1" applyBorder="1"/>
    <xf numFmtId="3" fontId="16" fillId="0" borderId="0" xfId="0" applyNumberFormat="1" applyFont="1" applyBorder="1"/>
    <xf numFmtId="9" fontId="16" fillId="0" borderId="0" xfId="2" applyFont="1" applyBorder="1"/>
    <xf numFmtId="9" fontId="16" fillId="0" borderId="0" xfId="0" applyNumberFormat="1" applyFont="1" applyBorder="1"/>
    <xf numFmtId="164" fontId="16" fillId="0" borderId="0" xfId="0" applyNumberFormat="1" applyFont="1" applyBorder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2" fillId="0" borderId="8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4" fillId="0" borderId="0" xfId="0" applyFont="1" applyBorder="1"/>
    <xf numFmtId="0" fontId="1" fillId="0" borderId="9" xfId="0" applyFont="1" applyBorder="1"/>
    <xf numFmtId="0" fontId="2" fillId="0" borderId="9" xfId="0" applyFont="1" applyBorder="1"/>
    <xf numFmtId="0" fontId="1" fillId="0" borderId="7" xfId="0" applyFont="1" applyBorder="1"/>
    <xf numFmtId="0" fontId="1" fillId="0" borderId="10" xfId="0" applyFont="1" applyBorder="1"/>
    <xf numFmtId="0" fontId="5" fillId="0" borderId="11" xfId="0" applyFont="1" applyBorder="1" applyAlignment="1"/>
    <xf numFmtId="0" fontId="5" fillId="0" borderId="11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1" fillId="0" borderId="12" xfId="0" applyNumberFormat="1" applyFont="1" applyBorder="1"/>
    <xf numFmtId="0" fontId="9" fillId="0" borderId="13" xfId="0" applyFont="1" applyBorder="1"/>
    <xf numFmtId="0" fontId="9" fillId="0" borderId="13" xfId="0" quotePrefix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quotePrefix="1" applyFont="1" applyBorder="1" applyAlignment="1">
      <alignment horizontal="left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5" fillId="0" borderId="15" xfId="0" applyFont="1" applyBorder="1"/>
    <xf numFmtId="0" fontId="1" fillId="0" borderId="1" xfId="0" applyFont="1" applyBorder="1"/>
    <xf numFmtId="0" fontId="2" fillId="0" borderId="1" xfId="0" applyFont="1" applyBorder="1"/>
    <xf numFmtId="0" fontId="22" fillId="2" borderId="16" xfId="0" applyFont="1" applyFill="1" applyBorder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5" fillId="0" borderId="17" xfId="0" applyNumberFormat="1" applyFont="1" applyBorder="1" applyAlignment="1">
      <alignment horizontal="center"/>
    </xf>
    <xf numFmtId="9" fontId="5" fillId="0" borderId="17" xfId="0" applyNumberFormat="1" applyFont="1" applyBorder="1"/>
    <xf numFmtId="0" fontId="4" fillId="0" borderId="18" xfId="0" applyFont="1" applyFill="1" applyBorder="1"/>
    <xf numFmtId="0" fontId="0" fillId="0" borderId="12" xfId="0" applyNumberFormat="1" applyFill="1" applyBorder="1"/>
    <xf numFmtId="0" fontId="25" fillId="0" borderId="12" xfId="0" applyFont="1" applyBorder="1"/>
    <xf numFmtId="9" fontId="1" fillId="0" borderId="12" xfId="0" applyNumberFormat="1" applyFont="1" applyBorder="1"/>
    <xf numFmtId="3" fontId="5" fillId="0" borderId="17" xfId="0" applyNumberFormat="1" applyFont="1" applyBorder="1"/>
    <xf numFmtId="9" fontId="5" fillId="0" borderId="17" xfId="0" applyNumberFormat="1" applyFont="1" applyBorder="1"/>
    <xf numFmtId="0" fontId="26" fillId="0" borderId="0" xfId="1"/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7" fillId="0" borderId="12" xfId="0" applyNumberFormat="1" applyFont="1" applyBorder="1"/>
    <xf numFmtId="164" fontId="27" fillId="0" borderId="12" xfId="0" applyNumberFormat="1" applyFont="1" applyBorder="1"/>
    <xf numFmtId="0" fontId="24" fillId="0" borderId="12" xfId="0" applyNumberFormat="1" applyFont="1" applyFill="1" applyBorder="1"/>
    <xf numFmtId="3" fontId="1" fillId="0" borderId="12" xfId="0" applyNumberFormat="1" applyFont="1" applyBorder="1"/>
    <xf numFmtId="164" fontId="1" fillId="0" borderId="5" xfId="0" applyNumberFormat="1" applyFont="1" applyBorder="1"/>
    <xf numFmtId="3" fontId="1" fillId="0" borderId="20" xfId="0" applyNumberFormat="1" applyFont="1" applyBorder="1"/>
    <xf numFmtId="3" fontId="9" fillId="0" borderId="17" xfId="0" applyNumberFormat="1" applyFont="1" applyBorder="1"/>
    <xf numFmtId="164" fontId="9" fillId="0" borderId="17" xfId="0" applyNumberFormat="1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/>
    <xf numFmtId="164" fontId="5" fillId="0" borderId="22" xfId="0" applyNumberFormat="1" applyFont="1" applyBorder="1"/>
    <xf numFmtId="164" fontId="7" fillId="0" borderId="5" xfId="0" applyNumberFormat="1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3">
    <cellStyle name="Normal" xfId="0" builtinId="0"/>
    <cellStyle name="Normal_Πίνακας 4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Οκτώβριο του 2013 και 2014</a:t>
            </a:r>
          </a:p>
        </c:rich>
      </c:tx>
      <c:layout>
        <c:manualLayout>
          <c:xMode val="edge"/>
          <c:yMode val="edge"/>
          <c:x val="0.12698432382242655"/>
          <c:y val="4.326933234424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"/>
          <c:y val="0.30516571837275785"/>
          <c:w val="0.76883561643836684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4'!$AL$3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'Πίνακας 4'!$AL$4:$AL$19</c:f>
              <c:numCache>
                <c:formatCode>General</c:formatCode>
                <c:ptCount val="16"/>
                <c:pt idx="0">
                  <c:v>262</c:v>
                </c:pt>
                <c:pt idx="1">
                  <c:v>117</c:v>
                </c:pt>
                <c:pt idx="2">
                  <c:v>4884</c:v>
                </c:pt>
                <c:pt idx="3">
                  <c:v>37</c:v>
                </c:pt>
                <c:pt idx="4">
                  <c:v>116</c:v>
                </c:pt>
                <c:pt idx="5">
                  <c:v>7234</c:v>
                </c:pt>
                <c:pt idx="6">
                  <c:v>9236</c:v>
                </c:pt>
                <c:pt idx="7">
                  <c:v>1303</c:v>
                </c:pt>
                <c:pt idx="8">
                  <c:v>3799</c:v>
                </c:pt>
                <c:pt idx="9">
                  <c:v>682</c:v>
                </c:pt>
                <c:pt idx="10">
                  <c:v>2336</c:v>
                </c:pt>
                <c:pt idx="11">
                  <c:v>293</c:v>
                </c:pt>
                <c:pt idx="12">
                  <c:v>3091</c:v>
                </c:pt>
                <c:pt idx="13">
                  <c:v>1967</c:v>
                </c:pt>
                <c:pt idx="14">
                  <c:v>4702</c:v>
                </c:pt>
                <c:pt idx="15">
                  <c:v>5033</c:v>
                </c:pt>
              </c:numCache>
            </c:numRef>
          </c:val>
        </c:ser>
        <c:ser>
          <c:idx val="1"/>
          <c:order val="1"/>
          <c:tx>
            <c:strRef>
              <c:f>'Πίνακας 4'!$AM$3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'Πίνακας 4'!$AM$4:$AM$19</c:f>
              <c:numCache>
                <c:formatCode>General</c:formatCode>
                <c:ptCount val="16"/>
                <c:pt idx="0">
                  <c:v>237</c:v>
                </c:pt>
                <c:pt idx="1">
                  <c:v>86</c:v>
                </c:pt>
                <c:pt idx="2">
                  <c:v>4189</c:v>
                </c:pt>
                <c:pt idx="3">
                  <c:v>45</c:v>
                </c:pt>
                <c:pt idx="4">
                  <c:v>112</c:v>
                </c:pt>
                <c:pt idx="5">
                  <c:v>6071</c:v>
                </c:pt>
                <c:pt idx="6">
                  <c:v>7746</c:v>
                </c:pt>
                <c:pt idx="7">
                  <c:v>1272</c:v>
                </c:pt>
                <c:pt idx="8">
                  <c:v>4391</c:v>
                </c:pt>
                <c:pt idx="9">
                  <c:v>780</c:v>
                </c:pt>
                <c:pt idx="10">
                  <c:v>1626</c:v>
                </c:pt>
                <c:pt idx="11">
                  <c:v>267</c:v>
                </c:pt>
                <c:pt idx="12">
                  <c:v>3685</c:v>
                </c:pt>
                <c:pt idx="13">
                  <c:v>545</c:v>
                </c:pt>
                <c:pt idx="14">
                  <c:v>5088</c:v>
                </c:pt>
                <c:pt idx="15">
                  <c:v>5194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4096"/>
        <c:axId val="102885632"/>
      </c:barChart>
      <c:catAx>
        <c:axId val="1028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1028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8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10288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638"/>
          <c:y val="0.46396577831617197"/>
          <c:w val="7.7558138566012569E-2"/>
          <c:h val="0.17117201695941858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22" r="0.75000000000000422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οικονομική δραστηριότητα - Οκτώβριος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28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57"/>
          <c:w val="0.91537866224433384"/>
          <c:h val="0.638184073144708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-25</c:v>
                </c:pt>
                <c:pt idx="1">
                  <c:v>-31</c:v>
                </c:pt>
                <c:pt idx="2">
                  <c:v>-695</c:v>
                </c:pt>
                <c:pt idx="3">
                  <c:v>8</c:v>
                </c:pt>
                <c:pt idx="4">
                  <c:v>-4</c:v>
                </c:pt>
                <c:pt idx="5">
                  <c:v>-1163</c:v>
                </c:pt>
                <c:pt idx="6">
                  <c:v>-1490</c:v>
                </c:pt>
                <c:pt idx="7">
                  <c:v>-31</c:v>
                </c:pt>
                <c:pt idx="8">
                  <c:v>592</c:v>
                </c:pt>
                <c:pt idx="9">
                  <c:v>98</c:v>
                </c:pt>
                <c:pt idx="10">
                  <c:v>-710</c:v>
                </c:pt>
                <c:pt idx="11">
                  <c:v>-26</c:v>
                </c:pt>
                <c:pt idx="12">
                  <c:v>594</c:v>
                </c:pt>
                <c:pt idx="13">
                  <c:v>-1422</c:v>
                </c:pt>
                <c:pt idx="14">
                  <c:v>386</c:v>
                </c:pt>
                <c:pt idx="15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85728"/>
        <c:axId val="102987264"/>
      </c:barChart>
      <c:catAx>
        <c:axId val="102985728"/>
        <c:scaling>
          <c:orientation val="minMax"/>
        </c:scaling>
        <c:delete val="1"/>
        <c:axPos val="l"/>
        <c:majorTickMark val="out"/>
        <c:minorTickMark val="none"/>
        <c:tickLblPos val="nextTo"/>
        <c:crossAx val="102987264"/>
        <c:crosses val="autoZero"/>
        <c:auto val="1"/>
        <c:lblAlgn val="ctr"/>
        <c:lblOffset val="100"/>
        <c:noMultiLvlLbl val="0"/>
      </c:catAx>
      <c:valAx>
        <c:axId val="1029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1029857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9525</xdr:rowOff>
    </xdr:from>
    <xdr:to>
      <xdr:col>13</xdr:col>
      <xdr:colOff>400050</xdr:colOff>
      <xdr:row>35</xdr:row>
      <xdr:rowOff>123825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35</xdr:row>
      <xdr:rowOff>142875</xdr:rowOff>
    </xdr:from>
    <xdr:to>
      <xdr:col>13</xdr:col>
      <xdr:colOff>381000</xdr:colOff>
      <xdr:row>50</xdr:row>
      <xdr:rowOff>123825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topLeftCell="A3" workbookViewId="0">
      <selection activeCell="AH10" sqref="AH10"/>
    </sheetView>
  </sheetViews>
  <sheetFormatPr defaultRowHeight="12.75" x14ac:dyDescent="0.2"/>
  <cols>
    <col min="1" max="3" width="2.7109375" customWidth="1"/>
    <col min="4" max="4" width="21" style="19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7.855468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8" width="7.28515625" customWidth="1"/>
    <col min="40" max="40" width="6" bestFit="1" customWidth="1"/>
    <col min="41" max="41" width="14.42578125" customWidth="1"/>
    <col min="42" max="42" width="11.5703125" customWidth="1"/>
    <col min="43" max="43" width="11.140625" customWidth="1"/>
    <col min="45" max="45" width="13.7109375" customWidth="1"/>
    <col min="46" max="46" width="14" customWidth="1"/>
  </cols>
  <sheetData>
    <row r="1" spans="1:40" s="35" customFormat="1" x14ac:dyDescent="0.2">
      <c r="C1" s="92" t="s">
        <v>21</v>
      </c>
      <c r="D1" s="92"/>
      <c r="E1" s="92"/>
      <c r="F1" s="92"/>
      <c r="G1" s="92"/>
      <c r="H1" s="92"/>
      <c r="I1" s="92"/>
      <c r="J1" s="92"/>
      <c r="K1" s="92"/>
      <c r="L1" s="92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4"/>
    </row>
    <row r="2" spans="1:40" s="35" customFormat="1" ht="13.5" thickBot="1" x14ac:dyDescent="0.25">
      <c r="C2" s="38"/>
      <c r="D2" s="14" t="s">
        <v>58</v>
      </c>
      <c r="E2" s="38"/>
      <c r="F2" s="38"/>
      <c r="G2" s="38"/>
      <c r="H2" s="3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36"/>
    </row>
    <row r="3" spans="1:40" s="6" customFormat="1" ht="13.5" customHeight="1" thickBot="1" x14ac:dyDescent="0.25">
      <c r="C3" s="44"/>
      <c r="D3" s="44" t="s">
        <v>59</v>
      </c>
      <c r="E3" s="43"/>
      <c r="F3" s="43"/>
      <c r="G3" s="43"/>
      <c r="H3" s="43"/>
      <c r="I3" s="95"/>
      <c r="J3" s="95"/>
      <c r="K3" s="95"/>
      <c r="L3" s="95"/>
      <c r="M3" s="95"/>
      <c r="N3" s="95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5">
        <v>2013</v>
      </c>
      <c r="AM3" s="5">
        <v>2014</v>
      </c>
    </row>
    <row r="4" spans="1:40" s="6" customFormat="1" ht="55.5" customHeight="1" thickBot="1" x14ac:dyDescent="0.3">
      <c r="C4" s="61"/>
      <c r="D4" s="62" t="s">
        <v>1</v>
      </c>
      <c r="E4" s="93" t="s">
        <v>54</v>
      </c>
      <c r="F4" s="94"/>
      <c r="G4" s="93" t="s">
        <v>55</v>
      </c>
      <c r="H4" s="94"/>
      <c r="I4" s="93" t="s">
        <v>56</v>
      </c>
      <c r="J4" s="94"/>
      <c r="K4" s="93" t="s">
        <v>57</v>
      </c>
      <c r="L4" s="94"/>
      <c r="M4" s="93" t="s">
        <v>23</v>
      </c>
      <c r="N4" s="9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8"/>
      <c r="AL4" s="70">
        <v>262</v>
      </c>
      <c r="AM4" s="81">
        <v>237</v>
      </c>
      <c r="AN4" s="90">
        <f t="shared" ref="AN4:AN19" si="0">L7</f>
        <v>5.7337784874437513E-3</v>
      </c>
    </row>
    <row r="5" spans="1:40" s="6" customFormat="1" ht="16.5" thickBot="1" x14ac:dyDescent="0.3">
      <c r="C5" s="39"/>
      <c r="D5" s="40" t="s">
        <v>2</v>
      </c>
      <c r="E5" s="17" t="s">
        <v>3</v>
      </c>
      <c r="F5" s="17" t="s">
        <v>4</v>
      </c>
      <c r="G5" s="33" t="s">
        <v>3</v>
      </c>
      <c r="H5" s="18" t="s">
        <v>4</v>
      </c>
      <c r="I5" s="1" t="s">
        <v>3</v>
      </c>
      <c r="J5" s="10" t="s">
        <v>4</v>
      </c>
      <c r="K5" s="1" t="s">
        <v>3</v>
      </c>
      <c r="L5" s="10" t="s">
        <v>4</v>
      </c>
      <c r="M5" s="1" t="s">
        <v>3</v>
      </c>
      <c r="N5" s="10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0">
        <v>117</v>
      </c>
      <c r="AM5" s="81">
        <v>86</v>
      </c>
      <c r="AN5" s="90">
        <f t="shared" si="0"/>
        <v>2.0806116030386607E-3</v>
      </c>
    </row>
    <row r="6" spans="1:40" s="6" customFormat="1" ht="15.75" x14ac:dyDescent="0.25">
      <c r="A6" s="6" t="s">
        <v>36</v>
      </c>
      <c r="B6" s="63" t="s">
        <v>37</v>
      </c>
      <c r="C6" s="41"/>
      <c r="D6" s="42"/>
      <c r="E6" s="45"/>
      <c r="F6" s="46"/>
      <c r="G6" s="75"/>
      <c r="H6" s="76"/>
      <c r="I6" s="77"/>
      <c r="J6" s="78"/>
      <c r="K6" s="77"/>
      <c r="L6" s="78"/>
      <c r="M6" s="77"/>
      <c r="N6" s="7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3"/>
      <c r="AL6" s="70">
        <v>4884</v>
      </c>
      <c r="AM6" s="81">
        <v>4189</v>
      </c>
      <c r="AN6" s="90">
        <f t="shared" si="0"/>
        <v>0.10134513959452267</v>
      </c>
    </row>
    <row r="7" spans="1:40" s="6" customFormat="1" ht="15.75" x14ac:dyDescent="0.25">
      <c r="A7" s="64" t="s">
        <v>38</v>
      </c>
      <c r="B7" s="64" t="s">
        <v>24</v>
      </c>
      <c r="C7" s="11">
        <v>1</v>
      </c>
      <c r="D7" s="52" t="s">
        <v>5</v>
      </c>
      <c r="E7" s="69">
        <v>236</v>
      </c>
      <c r="F7" s="51">
        <f>E7/E23</f>
        <v>5.4862031289955133E-3</v>
      </c>
      <c r="G7" s="79">
        <f t="shared" ref="G7:G23" si="1">K7-E7</f>
        <v>1</v>
      </c>
      <c r="H7" s="80">
        <f t="shared" ref="H7:H23" si="2">G7/E7</f>
        <v>4.2372881355932203E-3</v>
      </c>
      <c r="I7" s="70">
        <v>262</v>
      </c>
      <c r="J7" s="71">
        <f>I7/I23</f>
        <v>5.810343298146013E-3</v>
      </c>
      <c r="K7" s="81">
        <v>237</v>
      </c>
      <c r="L7" s="71">
        <f>K7/K23</f>
        <v>5.7337784874437513E-3</v>
      </c>
      <c r="M7" s="82">
        <f t="shared" ref="M7:M23" si="3">K7-I7</f>
        <v>-25</v>
      </c>
      <c r="N7" s="83">
        <f>M7/I7</f>
        <v>-9.5419847328244281E-2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9"/>
      <c r="AL7" s="70">
        <v>37</v>
      </c>
      <c r="AM7" s="81">
        <v>45</v>
      </c>
      <c r="AN7" s="90">
        <f t="shared" si="0"/>
        <v>1.0886921178690665E-3</v>
      </c>
    </row>
    <row r="8" spans="1:40" s="6" customFormat="1" ht="15.75" x14ac:dyDescent="0.25">
      <c r="A8" s="64" t="s">
        <v>39</v>
      </c>
      <c r="B8" s="64" t="s">
        <v>25</v>
      </c>
      <c r="C8" s="11">
        <v>2</v>
      </c>
      <c r="D8" s="52" t="s">
        <v>6</v>
      </c>
      <c r="E8" s="69">
        <v>80</v>
      </c>
      <c r="F8" s="51">
        <f>E8/E23</f>
        <v>1.8597298742357672E-3</v>
      </c>
      <c r="G8" s="79">
        <f t="shared" si="1"/>
        <v>6</v>
      </c>
      <c r="H8" s="80">
        <f t="shared" si="2"/>
        <v>7.4999999999999997E-2</v>
      </c>
      <c r="I8" s="70">
        <v>117</v>
      </c>
      <c r="J8" s="71">
        <f>I8/I23</f>
        <v>2.5946952896300896E-3</v>
      </c>
      <c r="K8" s="81">
        <v>86</v>
      </c>
      <c r="L8" s="71">
        <f>K8/K23</f>
        <v>2.0806116030386607E-3</v>
      </c>
      <c r="M8" s="82">
        <f t="shared" si="3"/>
        <v>-31</v>
      </c>
      <c r="N8" s="83">
        <f t="shared" ref="N8:N22" si="4">M8/I8</f>
        <v>-0.26495726495726496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9"/>
      <c r="AL8" s="70">
        <v>116</v>
      </c>
      <c r="AM8" s="81">
        <v>112</v>
      </c>
      <c r="AN8" s="90">
        <f t="shared" si="0"/>
        <v>2.7096337155852325E-3</v>
      </c>
    </row>
    <row r="9" spans="1:40" s="6" customFormat="1" ht="15.75" x14ac:dyDescent="0.25">
      <c r="A9" s="64" t="s">
        <v>40</v>
      </c>
      <c r="B9" s="64" t="s">
        <v>26</v>
      </c>
      <c r="C9" s="11">
        <v>3</v>
      </c>
      <c r="D9" s="53" t="s">
        <v>7</v>
      </c>
      <c r="E9" s="69">
        <v>4260</v>
      </c>
      <c r="F9" s="51">
        <f>E9/E23</f>
        <v>9.9030615803054611E-2</v>
      </c>
      <c r="G9" s="79">
        <f t="shared" si="1"/>
        <v>-71</v>
      </c>
      <c r="H9" s="80">
        <f t="shared" si="2"/>
        <v>-1.6666666666666666E-2</v>
      </c>
      <c r="I9" s="70">
        <v>4884</v>
      </c>
      <c r="J9" s="71">
        <f>I9/I23</f>
        <v>0.10831189567994323</v>
      </c>
      <c r="K9" s="81">
        <v>4189</v>
      </c>
      <c r="L9" s="71">
        <f>K9/K23</f>
        <v>0.10134513959452267</v>
      </c>
      <c r="M9" s="82">
        <f t="shared" si="3"/>
        <v>-695</v>
      </c>
      <c r="N9" s="83">
        <f t="shared" si="4"/>
        <v>-0.1423013923013923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9"/>
      <c r="AL9" s="70">
        <v>7234</v>
      </c>
      <c r="AM9" s="81">
        <v>6071</v>
      </c>
      <c r="AN9" s="90">
        <f t="shared" si="0"/>
        <v>0.14687666327962451</v>
      </c>
    </row>
    <row r="10" spans="1:40" s="6" customFormat="1" ht="15.75" x14ac:dyDescent="0.25">
      <c r="A10" s="64" t="s">
        <v>41</v>
      </c>
      <c r="B10" s="64" t="s">
        <v>27</v>
      </c>
      <c r="C10" s="11">
        <v>4</v>
      </c>
      <c r="D10" s="53" t="s">
        <v>8</v>
      </c>
      <c r="E10" s="69">
        <v>50</v>
      </c>
      <c r="F10" s="51">
        <f>E10/E23</f>
        <v>1.1623311713973546E-3</v>
      </c>
      <c r="G10" s="79">
        <f t="shared" si="1"/>
        <v>-5</v>
      </c>
      <c r="H10" s="80">
        <f t="shared" si="2"/>
        <v>-0.1</v>
      </c>
      <c r="I10" s="70">
        <v>37</v>
      </c>
      <c r="J10" s="71">
        <f>I10/I23</f>
        <v>8.2054466424199418E-4</v>
      </c>
      <c r="K10" s="81">
        <v>45</v>
      </c>
      <c r="L10" s="71">
        <f>K10/K23</f>
        <v>1.0886921178690665E-3</v>
      </c>
      <c r="M10" s="82">
        <f t="shared" si="3"/>
        <v>8</v>
      </c>
      <c r="N10" s="83">
        <f t="shared" si="4"/>
        <v>0.21621621621621623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9"/>
      <c r="AL10" s="70">
        <v>9236</v>
      </c>
      <c r="AM10" s="81">
        <v>7746</v>
      </c>
      <c r="AN10" s="90">
        <f t="shared" si="0"/>
        <v>0.18740020322252868</v>
      </c>
    </row>
    <row r="11" spans="1:40" s="6" customFormat="1" ht="15.75" x14ac:dyDescent="0.25">
      <c r="A11" s="64" t="s">
        <v>42</v>
      </c>
      <c r="B11" s="64" t="s">
        <v>28</v>
      </c>
      <c r="C11" s="11">
        <v>5</v>
      </c>
      <c r="D11" s="54" t="s">
        <v>9</v>
      </c>
      <c r="E11" s="69">
        <v>120</v>
      </c>
      <c r="F11" s="51">
        <f>E11/E23</f>
        <v>2.7895948113536508E-3</v>
      </c>
      <c r="G11" s="79">
        <f t="shared" si="1"/>
        <v>-8</v>
      </c>
      <c r="H11" s="80">
        <f t="shared" si="2"/>
        <v>-6.6666666666666666E-2</v>
      </c>
      <c r="I11" s="70">
        <v>116</v>
      </c>
      <c r="J11" s="71">
        <f>I11/I23</f>
        <v>2.5725184068127382E-3</v>
      </c>
      <c r="K11" s="81">
        <v>112</v>
      </c>
      <c r="L11" s="71">
        <f>K11/K23</f>
        <v>2.7096337155852325E-3</v>
      </c>
      <c r="M11" s="82">
        <f t="shared" si="3"/>
        <v>-4</v>
      </c>
      <c r="N11" s="83">
        <f t="shared" si="4"/>
        <v>-3.4482758620689655E-2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9"/>
      <c r="AL11" s="70">
        <v>1303</v>
      </c>
      <c r="AM11" s="81">
        <v>1272</v>
      </c>
      <c r="AN11" s="90">
        <f t="shared" si="0"/>
        <v>3.0773697198432284E-2</v>
      </c>
    </row>
    <row r="12" spans="1:40" s="6" customFormat="1" ht="15.75" x14ac:dyDescent="0.25">
      <c r="A12" s="64" t="s">
        <v>43</v>
      </c>
      <c r="B12" s="64" t="s">
        <v>29</v>
      </c>
      <c r="C12" s="11">
        <v>6</v>
      </c>
      <c r="D12" s="54" t="s">
        <v>10</v>
      </c>
      <c r="E12" s="69">
        <v>6286</v>
      </c>
      <c r="F12" s="51">
        <f>E12/E23</f>
        <v>0.14612827486807542</v>
      </c>
      <c r="G12" s="79">
        <f t="shared" si="1"/>
        <v>-215</v>
      </c>
      <c r="H12" s="80">
        <f t="shared" si="2"/>
        <v>-3.4202990773146674E-2</v>
      </c>
      <c r="I12" s="70">
        <v>7234</v>
      </c>
      <c r="J12" s="71">
        <f>I12/I23</f>
        <v>0.16042757030071852</v>
      </c>
      <c r="K12" s="81">
        <v>6071</v>
      </c>
      <c r="L12" s="71">
        <f>K12/K23</f>
        <v>0.14687666327962451</v>
      </c>
      <c r="M12" s="82">
        <f t="shared" si="3"/>
        <v>-1163</v>
      </c>
      <c r="N12" s="83">
        <f t="shared" si="4"/>
        <v>-0.16076859275642799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9"/>
      <c r="AL12" s="70">
        <v>3799</v>
      </c>
      <c r="AM12" s="81">
        <v>4391</v>
      </c>
      <c r="AN12" s="90">
        <f t="shared" si="0"/>
        <v>0.10623215754584603</v>
      </c>
    </row>
    <row r="13" spans="1:40" s="6" customFormat="1" ht="15.75" x14ac:dyDescent="0.25">
      <c r="A13" s="64" t="s">
        <v>44</v>
      </c>
      <c r="B13" s="64" t="s">
        <v>30</v>
      </c>
      <c r="C13" s="11">
        <v>7</v>
      </c>
      <c r="D13" s="53" t="s">
        <v>11</v>
      </c>
      <c r="E13" s="69">
        <v>7907</v>
      </c>
      <c r="F13" s="51">
        <f>E13/E23</f>
        <v>0.18381105144477763</v>
      </c>
      <c r="G13" s="79">
        <f t="shared" si="1"/>
        <v>-161</v>
      </c>
      <c r="H13" s="80">
        <f t="shared" si="2"/>
        <v>-2.036170481851524E-2</v>
      </c>
      <c r="I13" s="70">
        <v>9236</v>
      </c>
      <c r="J13" s="71">
        <f>I13/I23</f>
        <v>0.20482568970105561</v>
      </c>
      <c r="K13" s="81">
        <v>7746</v>
      </c>
      <c r="L13" s="71">
        <f>K13/K23</f>
        <v>0.18740020322252868</v>
      </c>
      <c r="M13" s="82">
        <f t="shared" si="3"/>
        <v>-1490</v>
      </c>
      <c r="N13" s="83">
        <f t="shared" si="4"/>
        <v>-0.16132524902555218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9"/>
      <c r="AL13" s="70">
        <v>682</v>
      </c>
      <c r="AM13" s="81">
        <v>780</v>
      </c>
      <c r="AN13" s="90">
        <f t="shared" si="0"/>
        <v>1.8870663376397156E-2</v>
      </c>
    </row>
    <row r="14" spans="1:40" s="6" customFormat="1" ht="15.75" x14ac:dyDescent="0.25">
      <c r="A14" s="64" t="s">
        <v>45</v>
      </c>
      <c r="B14" s="64" t="s">
        <v>31</v>
      </c>
      <c r="C14" s="11">
        <v>8</v>
      </c>
      <c r="D14" s="53" t="s">
        <v>12</v>
      </c>
      <c r="E14" s="69">
        <v>1268</v>
      </c>
      <c r="F14" s="51">
        <f>E14/E23</f>
        <v>2.9476718506636912E-2</v>
      </c>
      <c r="G14" s="79">
        <f t="shared" si="1"/>
        <v>4</v>
      </c>
      <c r="H14" s="80">
        <f t="shared" si="2"/>
        <v>3.1545741324921135E-3</v>
      </c>
      <c r="I14" s="70">
        <v>1303</v>
      </c>
      <c r="J14" s="71">
        <f>I14/I23</f>
        <v>2.8896478311008604E-2</v>
      </c>
      <c r="K14" s="81">
        <v>1272</v>
      </c>
      <c r="L14" s="71">
        <f>K14/K23</f>
        <v>3.0773697198432284E-2</v>
      </c>
      <c r="M14" s="82">
        <f t="shared" si="3"/>
        <v>-31</v>
      </c>
      <c r="N14" s="83">
        <f t="shared" si="4"/>
        <v>-2.3791250959324637E-2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9"/>
      <c r="AL14" s="70">
        <v>2336</v>
      </c>
      <c r="AM14" s="81">
        <v>1626</v>
      </c>
      <c r="AN14" s="90">
        <f t="shared" si="0"/>
        <v>3.9338075192335606E-2</v>
      </c>
    </row>
    <row r="15" spans="1:40" s="6" customFormat="1" ht="15.75" x14ac:dyDescent="0.25">
      <c r="A15" s="64" t="s">
        <v>46</v>
      </c>
      <c r="B15" s="64" t="s">
        <v>32</v>
      </c>
      <c r="C15" s="11">
        <v>9</v>
      </c>
      <c r="D15" s="54" t="s">
        <v>13</v>
      </c>
      <c r="E15" s="69">
        <v>3915</v>
      </c>
      <c r="F15" s="51">
        <f>E15/E23</f>
        <v>9.1010530720412861E-2</v>
      </c>
      <c r="G15" s="79">
        <f t="shared" si="1"/>
        <v>476</v>
      </c>
      <c r="H15" s="80">
        <f t="shared" si="2"/>
        <v>0.12158365261813538</v>
      </c>
      <c r="I15" s="70">
        <v>3799</v>
      </c>
      <c r="J15" s="71">
        <f>I15/I23</f>
        <v>8.4249977823117189E-2</v>
      </c>
      <c r="K15" s="81">
        <v>4391</v>
      </c>
      <c r="L15" s="71">
        <f>K15/K23</f>
        <v>0.10623215754584603</v>
      </c>
      <c r="M15" s="82">
        <f t="shared" si="3"/>
        <v>592</v>
      </c>
      <c r="N15" s="83">
        <f t="shared" si="4"/>
        <v>0.15583048170571204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9"/>
      <c r="AL15" s="70">
        <v>293</v>
      </c>
      <c r="AM15" s="81">
        <v>267</v>
      </c>
      <c r="AN15" s="90">
        <f t="shared" si="0"/>
        <v>6.4595732326897951E-3</v>
      </c>
    </row>
    <row r="16" spans="1:40" s="6" customFormat="1" ht="15.75" x14ac:dyDescent="0.25">
      <c r="A16" s="64" t="s">
        <v>47</v>
      </c>
      <c r="B16" s="64" t="s">
        <v>33</v>
      </c>
      <c r="C16" s="11">
        <v>10</v>
      </c>
      <c r="D16" s="54" t="s">
        <v>14</v>
      </c>
      <c r="E16" s="69">
        <v>734</v>
      </c>
      <c r="F16" s="51">
        <f>E16/E23</f>
        <v>1.7063021596113163E-2</v>
      </c>
      <c r="G16" s="79">
        <f t="shared" si="1"/>
        <v>46</v>
      </c>
      <c r="H16" s="80">
        <f t="shared" si="2"/>
        <v>6.2670299727520432E-2</v>
      </c>
      <c r="I16" s="70">
        <v>682</v>
      </c>
      <c r="J16" s="71">
        <f>I16/I23</f>
        <v>1.5124634081433514E-2</v>
      </c>
      <c r="K16" s="81">
        <v>780</v>
      </c>
      <c r="L16" s="71">
        <f>K16/K23</f>
        <v>1.8870663376397156E-2</v>
      </c>
      <c r="M16" s="82">
        <f t="shared" si="3"/>
        <v>98</v>
      </c>
      <c r="N16" s="83">
        <f t="shared" si="4"/>
        <v>0.14369501466275661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9"/>
      <c r="AL16" s="70">
        <v>3091</v>
      </c>
      <c r="AM16" s="81">
        <v>3685</v>
      </c>
      <c r="AN16" s="90">
        <f t="shared" si="0"/>
        <v>8.9151787874389127E-2</v>
      </c>
    </row>
    <row r="17" spans="1:42" s="6" customFormat="1" ht="15.75" x14ac:dyDescent="0.25">
      <c r="A17" s="64" t="s">
        <v>48</v>
      </c>
      <c r="B17" s="64" t="s">
        <v>34</v>
      </c>
      <c r="C17" s="11">
        <v>11</v>
      </c>
      <c r="D17" s="52" t="s">
        <v>15</v>
      </c>
      <c r="E17" s="69">
        <v>1810</v>
      </c>
      <c r="F17" s="51">
        <f>E17/E23</f>
        <v>4.2076388404584233E-2</v>
      </c>
      <c r="G17" s="79">
        <f t="shared" si="1"/>
        <v>-184</v>
      </c>
      <c r="H17" s="80">
        <f t="shared" si="2"/>
        <v>-0.10165745856353592</v>
      </c>
      <c r="I17" s="70">
        <v>2336</v>
      </c>
      <c r="J17" s="71">
        <f>I17/I23</f>
        <v>5.180519826133239E-2</v>
      </c>
      <c r="K17" s="81">
        <v>1626</v>
      </c>
      <c r="L17" s="71">
        <f>K17/K23</f>
        <v>3.9338075192335606E-2</v>
      </c>
      <c r="M17" s="82">
        <f t="shared" si="3"/>
        <v>-710</v>
      </c>
      <c r="N17" s="83">
        <f t="shared" si="4"/>
        <v>-0.30393835616438358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9"/>
      <c r="AL17" s="70">
        <v>1967</v>
      </c>
      <c r="AM17" s="81">
        <v>545</v>
      </c>
      <c r="AN17" s="90">
        <f t="shared" si="0"/>
        <v>1.3185271205303141E-2</v>
      </c>
    </row>
    <row r="18" spans="1:42" s="6" customFormat="1" ht="15.75" x14ac:dyDescent="0.25">
      <c r="A18" s="64" t="s">
        <v>49</v>
      </c>
      <c r="B18" s="64" t="s">
        <v>35</v>
      </c>
      <c r="C18" s="11">
        <v>12</v>
      </c>
      <c r="D18" s="52" t="s">
        <v>16</v>
      </c>
      <c r="E18" s="69">
        <v>256</v>
      </c>
      <c r="F18" s="51">
        <f>E18/E23</f>
        <v>5.9511355975544553E-3</v>
      </c>
      <c r="G18" s="79">
        <f t="shared" si="1"/>
        <v>11</v>
      </c>
      <c r="H18" s="80">
        <f t="shared" si="2"/>
        <v>4.296875E-2</v>
      </c>
      <c r="I18" s="70">
        <v>293</v>
      </c>
      <c r="J18" s="71">
        <f>I18/I23</f>
        <v>6.4978266654838997E-3</v>
      </c>
      <c r="K18" s="81">
        <v>267</v>
      </c>
      <c r="L18" s="71">
        <f>K18/K23</f>
        <v>6.4595732326897951E-3</v>
      </c>
      <c r="M18" s="82">
        <f t="shared" si="3"/>
        <v>-26</v>
      </c>
      <c r="N18" s="83">
        <f t="shared" si="4"/>
        <v>-8.8737201365187715E-2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9"/>
      <c r="AL18" s="70">
        <v>4702</v>
      </c>
      <c r="AM18" s="81">
        <v>5088</v>
      </c>
      <c r="AN18" s="90">
        <f t="shared" si="0"/>
        <v>0.12309478879372913</v>
      </c>
    </row>
    <row r="19" spans="1:42" ht="15.75" x14ac:dyDescent="0.25">
      <c r="A19" s="65" t="s">
        <v>50</v>
      </c>
      <c r="B19" s="65" t="s">
        <v>51</v>
      </c>
      <c r="C19" s="11">
        <v>13</v>
      </c>
      <c r="D19" s="52" t="s">
        <v>17</v>
      </c>
      <c r="E19" s="69">
        <v>3883</v>
      </c>
      <c r="F19" s="51">
        <f>E19/E23</f>
        <v>9.0266638770718555E-2</v>
      </c>
      <c r="G19" s="79">
        <f t="shared" si="1"/>
        <v>-198</v>
      </c>
      <c r="H19" s="80">
        <f t="shared" si="2"/>
        <v>-5.0991501416430593E-2</v>
      </c>
      <c r="I19" s="70">
        <v>3091</v>
      </c>
      <c r="J19" s="71">
        <f>I19/I23</f>
        <v>6.8548744788432536E-2</v>
      </c>
      <c r="K19" s="81">
        <v>3685</v>
      </c>
      <c r="L19" s="71">
        <f>K19/K23</f>
        <v>8.9151787874389127E-2</v>
      </c>
      <c r="M19" s="82">
        <f t="shared" si="3"/>
        <v>594</v>
      </c>
      <c r="N19" s="83">
        <f t="shared" si="4"/>
        <v>0.19217081850533807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9"/>
      <c r="AL19" s="70">
        <v>5033</v>
      </c>
      <c r="AM19" s="81">
        <v>5194</v>
      </c>
      <c r="AN19" s="90">
        <f t="shared" si="0"/>
        <v>0.12565926356026516</v>
      </c>
      <c r="AO19" s="91"/>
      <c r="AP19" s="91"/>
    </row>
    <row r="20" spans="1:42" ht="16.5" thickBot="1" x14ac:dyDescent="0.3">
      <c r="A20" s="65" t="s">
        <v>52</v>
      </c>
      <c r="B20" s="65" t="s">
        <v>53</v>
      </c>
      <c r="C20" s="11">
        <v>14</v>
      </c>
      <c r="D20" s="52" t="s">
        <v>18</v>
      </c>
      <c r="E20" s="69">
        <v>537</v>
      </c>
      <c r="F20" s="51">
        <f>E20/E23</f>
        <v>1.2483436780807588E-2</v>
      </c>
      <c r="G20" s="79">
        <f t="shared" si="1"/>
        <v>8</v>
      </c>
      <c r="H20" s="80">
        <f t="shared" si="2"/>
        <v>1.4897579143389199E-2</v>
      </c>
      <c r="I20" s="70">
        <v>1967</v>
      </c>
      <c r="J20" s="71">
        <f>I20/I23</f>
        <v>4.3621928501729794E-2</v>
      </c>
      <c r="K20" s="81">
        <v>545</v>
      </c>
      <c r="L20" s="71">
        <f>K20/K23</f>
        <v>1.3185271205303141E-2</v>
      </c>
      <c r="M20" s="82">
        <f t="shared" si="3"/>
        <v>-1422</v>
      </c>
      <c r="N20" s="83">
        <f t="shared" si="4"/>
        <v>-0.72292831723436701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9"/>
      <c r="AL20" s="72">
        <v>45092</v>
      </c>
      <c r="AM20" s="87">
        <f>SUM(AM4:AM19)</f>
        <v>41334</v>
      </c>
    </row>
    <row r="21" spans="1:42" ht="15.75" x14ac:dyDescent="0.25">
      <c r="C21" s="11">
        <v>15</v>
      </c>
      <c r="D21" s="52" t="s">
        <v>19</v>
      </c>
      <c r="E21" s="69">
        <v>5670</v>
      </c>
      <c r="F21" s="51">
        <f>E21/E23</f>
        <v>0.13180835483646</v>
      </c>
      <c r="G21" s="79">
        <f t="shared" si="1"/>
        <v>-582</v>
      </c>
      <c r="H21" s="80">
        <f t="shared" si="2"/>
        <v>-0.10264550264550265</v>
      </c>
      <c r="I21" s="70">
        <v>4702</v>
      </c>
      <c r="J21" s="71">
        <f>I21/I23</f>
        <v>0.10427570300718531</v>
      </c>
      <c r="K21" s="81">
        <v>5088</v>
      </c>
      <c r="L21" s="71">
        <f>K21/K23</f>
        <v>0.12309478879372913</v>
      </c>
      <c r="M21" s="82">
        <f t="shared" si="3"/>
        <v>386</v>
      </c>
      <c r="N21" s="83">
        <f t="shared" si="4"/>
        <v>8.2092726499361973E-2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9"/>
      <c r="AM21" s="2"/>
    </row>
    <row r="22" spans="1:42" ht="16.5" thickBot="1" x14ac:dyDescent="0.3">
      <c r="C22" s="12">
        <v>16</v>
      </c>
      <c r="D22" s="55" t="s">
        <v>20</v>
      </c>
      <c r="E22" s="69">
        <v>6005</v>
      </c>
      <c r="F22" s="51">
        <f>E22/E23</f>
        <v>0.13959597368482227</v>
      </c>
      <c r="G22" s="79">
        <f t="shared" si="1"/>
        <v>-811</v>
      </c>
      <c r="H22" s="80">
        <f t="shared" si="2"/>
        <v>-0.1350541215653622</v>
      </c>
      <c r="I22" s="70">
        <v>5033</v>
      </c>
      <c r="J22" s="71">
        <f>I22/I23</f>
        <v>0.11161625121972855</v>
      </c>
      <c r="K22" s="81">
        <v>5194</v>
      </c>
      <c r="L22" s="71">
        <f>K22/K23</f>
        <v>0.12565926356026516</v>
      </c>
      <c r="M22" s="84">
        <f t="shared" si="3"/>
        <v>161</v>
      </c>
      <c r="N22" s="83">
        <f t="shared" si="4"/>
        <v>3.1988873435326845E-2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9"/>
      <c r="AL22" s="15"/>
      <c r="AM22" s="2"/>
    </row>
    <row r="23" spans="1:42" ht="13.5" thickBot="1" x14ac:dyDescent="0.25">
      <c r="C23" s="60"/>
      <c r="D23" s="68" t="s">
        <v>0</v>
      </c>
      <c r="E23" s="66">
        <f>SUM(E7:E22)</f>
        <v>43017</v>
      </c>
      <c r="F23" s="67">
        <f>E23/E23</f>
        <v>1</v>
      </c>
      <c r="G23" s="85">
        <f t="shared" si="1"/>
        <v>-1683</v>
      </c>
      <c r="H23" s="86">
        <f t="shared" si="2"/>
        <v>-3.9124067229234956E-2</v>
      </c>
      <c r="I23" s="72">
        <f>SUM(I7:I22)</f>
        <v>45092</v>
      </c>
      <c r="J23" s="73">
        <f>I23/I23</f>
        <v>1</v>
      </c>
      <c r="K23" s="87">
        <f>SUM(K7:K22)</f>
        <v>41334</v>
      </c>
      <c r="L23" s="73">
        <f>K23/K23</f>
        <v>1</v>
      </c>
      <c r="M23" s="88">
        <f t="shared" si="3"/>
        <v>-3758</v>
      </c>
      <c r="N23" s="89">
        <f>M23/I23</f>
        <v>-8.3340725627605777E-2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13"/>
      <c r="AL23" s="14"/>
      <c r="AM23" s="2"/>
    </row>
    <row r="24" spans="1:42" s="32" customFormat="1" ht="6.75" x14ac:dyDescent="0.15">
      <c r="C24" s="20"/>
      <c r="D24" s="21"/>
      <c r="E24" s="22"/>
      <c r="F24" s="23"/>
      <c r="G24" s="24"/>
      <c r="H24" s="25"/>
      <c r="I24" s="26"/>
      <c r="J24" s="27"/>
      <c r="K24" s="26"/>
      <c r="L24" s="28"/>
      <c r="M24" s="2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>
        <f>55+435+3+653+360+322+182+261+74+16</f>
        <v>2361</v>
      </c>
      <c r="AM24" s="31"/>
    </row>
    <row r="25" spans="1:42" x14ac:dyDescent="0.2">
      <c r="AL25" s="16"/>
      <c r="AM25" s="2"/>
    </row>
    <row r="26" spans="1:42" x14ac:dyDescent="0.2">
      <c r="AL26">
        <v>22899</v>
      </c>
      <c r="AM26" s="2"/>
    </row>
    <row r="27" spans="1:42" x14ac:dyDescent="0.2">
      <c r="AL27" s="16" t="s">
        <v>22</v>
      </c>
      <c r="AM27" s="2"/>
    </row>
    <row r="28" spans="1:42" x14ac:dyDescent="0.2">
      <c r="AM28" s="2"/>
    </row>
    <row r="29" spans="1:42" x14ac:dyDescent="0.2">
      <c r="AM29" s="2"/>
    </row>
    <row r="30" spans="1:42" x14ac:dyDescent="0.2">
      <c r="AM30" s="2"/>
    </row>
    <row r="31" spans="1:42" x14ac:dyDescent="0.2">
      <c r="AM31" s="4"/>
    </row>
    <row r="32" spans="1:42" x14ac:dyDescent="0.2">
      <c r="P32" s="74"/>
      <c r="AN32" s="4"/>
    </row>
    <row r="33" spans="16:40" x14ac:dyDescent="0.2">
      <c r="P33" s="74"/>
      <c r="AN33" s="4"/>
    </row>
    <row r="34" spans="16:40" x14ac:dyDescent="0.2">
      <c r="P34" s="74"/>
      <c r="AN34" s="4"/>
    </row>
    <row r="35" spans="16:40" x14ac:dyDescent="0.2">
      <c r="P35" s="74"/>
      <c r="AN35" s="4"/>
    </row>
    <row r="56" spans="5:14" x14ac:dyDescent="0.2">
      <c r="M56" s="56"/>
    </row>
    <row r="59" spans="5:14" x14ac:dyDescent="0.2">
      <c r="F59" s="57"/>
      <c r="H59" s="58"/>
      <c r="J59" s="57"/>
      <c r="L59" s="57"/>
      <c r="N59" s="58"/>
    </row>
    <row r="60" spans="5:14" x14ac:dyDescent="0.2">
      <c r="F60" s="57"/>
      <c r="H60" s="58"/>
      <c r="J60" s="57"/>
      <c r="L60" s="57"/>
      <c r="N60" s="58"/>
    </row>
    <row r="61" spans="5:14" x14ac:dyDescent="0.2">
      <c r="E61" s="59"/>
      <c r="F61" s="57"/>
      <c r="H61" s="58"/>
      <c r="J61" s="57"/>
      <c r="L61" s="57"/>
      <c r="M61" s="59"/>
      <c r="N61" s="58"/>
    </row>
    <row r="62" spans="5:14" x14ac:dyDescent="0.2">
      <c r="F62" s="57"/>
      <c r="H62" s="58"/>
      <c r="J62" s="57"/>
      <c r="L62" s="57"/>
      <c r="N62" s="58"/>
    </row>
    <row r="63" spans="5:14" x14ac:dyDescent="0.2">
      <c r="F63" s="57"/>
      <c r="H63" s="58"/>
      <c r="J63" s="57"/>
      <c r="L63" s="57"/>
      <c r="N63" s="58"/>
    </row>
    <row r="64" spans="5:14" x14ac:dyDescent="0.2">
      <c r="E64" s="59"/>
      <c r="F64" s="57"/>
      <c r="H64" s="58"/>
      <c r="J64" s="57"/>
      <c r="L64" s="57"/>
      <c r="M64" s="59"/>
      <c r="N64" s="58"/>
    </row>
    <row r="65" spans="5:14" x14ac:dyDescent="0.2">
      <c r="E65" s="59"/>
      <c r="F65" s="57"/>
      <c r="H65" s="58"/>
      <c r="J65" s="57"/>
      <c r="L65" s="57"/>
      <c r="M65" s="59"/>
      <c r="N65" s="58"/>
    </row>
    <row r="66" spans="5:14" x14ac:dyDescent="0.2">
      <c r="E66" s="59"/>
      <c r="F66" s="57"/>
      <c r="H66" s="58"/>
      <c r="J66" s="57"/>
      <c r="L66" s="57"/>
      <c r="N66" s="58"/>
    </row>
    <row r="67" spans="5:14" x14ac:dyDescent="0.2">
      <c r="E67" s="59"/>
      <c r="F67" s="57"/>
      <c r="H67" s="58"/>
      <c r="J67" s="57"/>
      <c r="L67" s="57"/>
      <c r="N67" s="58"/>
    </row>
    <row r="68" spans="5:14" x14ac:dyDescent="0.2">
      <c r="F68" s="57"/>
      <c r="H68" s="58"/>
      <c r="J68" s="57"/>
      <c r="L68" s="57"/>
      <c r="N68" s="58"/>
    </row>
    <row r="69" spans="5:14" x14ac:dyDescent="0.2">
      <c r="E69" s="59"/>
      <c r="F69" s="57"/>
      <c r="H69" s="58"/>
      <c r="J69" s="57"/>
      <c r="L69" s="57"/>
      <c r="M69" s="59"/>
      <c r="N69" s="58"/>
    </row>
    <row r="70" spans="5:14" x14ac:dyDescent="0.2">
      <c r="F70" s="57"/>
      <c r="H70" s="58"/>
      <c r="J70" s="57"/>
      <c r="L70" s="57"/>
      <c r="N70" s="58"/>
    </row>
    <row r="71" spans="5:14" x14ac:dyDescent="0.2">
      <c r="E71" s="59"/>
      <c r="F71" s="57"/>
      <c r="H71" s="58"/>
      <c r="J71" s="57"/>
      <c r="L71" s="57"/>
      <c r="N71" s="58"/>
    </row>
    <row r="72" spans="5:14" x14ac:dyDescent="0.2">
      <c r="E72" s="59"/>
      <c r="F72" s="57"/>
      <c r="G72" s="59"/>
      <c r="H72" s="58"/>
      <c r="J72" s="57"/>
      <c r="L72" s="57"/>
      <c r="M72" s="59"/>
      <c r="N72" s="58"/>
    </row>
    <row r="73" spans="5:14" x14ac:dyDescent="0.2">
      <c r="F73" s="57"/>
      <c r="H73" s="58"/>
      <c r="J73" s="57"/>
      <c r="L73" s="57"/>
      <c r="M73" s="59"/>
      <c r="N73" s="58"/>
    </row>
    <row r="74" spans="5:14" x14ac:dyDescent="0.2">
      <c r="E74" s="59"/>
      <c r="F74" s="57"/>
      <c r="H74" s="58"/>
      <c r="J74" s="57"/>
      <c r="L74" s="57"/>
      <c r="M74" s="59"/>
      <c r="N74" s="58"/>
    </row>
    <row r="75" spans="5:14" x14ac:dyDescent="0.2">
      <c r="E75" s="59"/>
      <c r="F75" s="57"/>
      <c r="G75" s="59"/>
      <c r="H75" s="58"/>
      <c r="I75" s="59"/>
      <c r="J75" s="57"/>
      <c r="K75" s="59"/>
      <c r="L75" s="57"/>
      <c r="M75" s="59"/>
      <c r="N75" s="58"/>
    </row>
  </sheetData>
  <mergeCells count="7"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Yolanda</cp:lastModifiedBy>
  <cp:lastPrinted>2014-10-03T11:05:09Z</cp:lastPrinted>
  <dcterms:created xsi:type="dcterms:W3CDTF">2003-06-02T05:51:50Z</dcterms:created>
  <dcterms:modified xsi:type="dcterms:W3CDTF">2014-11-03T06:47:42Z</dcterms:modified>
</cp:coreProperties>
</file>